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21일)\기출문제&amp;계산모음\"/>
    </mc:Choice>
  </mc:AlternateContent>
  <xr:revisionPtr revIDLastSave="0" documentId="13_ncr:1_{C9B088C2-32B6-4BF8-A804-CAD0F2CD5FE2}" xr6:coauthVersionLast="46" xr6:coauthVersionMax="46" xr10:uidLastSave="{00000000-0000-0000-0000-000000000000}"/>
  <bookViews>
    <workbookView xWindow="-120" yWindow="-120" windowWidth="24240" windowHeight="13140" xr2:uid="{BE9AD6B0-6CAC-45D2-A284-2A2A22BA91C7}"/>
  </bookViews>
  <sheets>
    <sheet name="계산작업 유형5" sheetId="1" r:id="rId1"/>
    <sheet name="계산작업 유형5(정답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" l="1"/>
  <c r="C34" i="2"/>
  <c r="C33" i="2"/>
  <c r="D33" i="2" s="1"/>
  <c r="D32" i="2"/>
  <c r="C32" i="2"/>
  <c r="C31" i="2"/>
  <c r="D31" i="2" s="1"/>
  <c r="D30" i="2"/>
  <c r="C30" i="2"/>
  <c r="C29" i="2"/>
  <c r="D29" i="2" s="1"/>
  <c r="D28" i="2"/>
  <c r="C28" i="2"/>
  <c r="C27" i="2"/>
  <c r="D27" i="2" s="1"/>
  <c r="M23" i="2"/>
  <c r="D23" i="2"/>
  <c r="M22" i="2"/>
  <c r="M21" i="2"/>
  <c r="M20" i="2"/>
  <c r="M19" i="2"/>
  <c r="M18" i="2"/>
  <c r="M17" i="2"/>
  <c r="M16" i="2"/>
  <c r="M15" i="2"/>
  <c r="K11" i="2"/>
  <c r="G11" i="2"/>
  <c r="K10" i="2"/>
  <c r="G10" i="2"/>
  <c r="K9" i="2"/>
  <c r="G9" i="2"/>
  <c r="K8" i="2"/>
  <c r="G8" i="2"/>
  <c r="K7" i="2"/>
  <c r="G7" i="2"/>
  <c r="K6" i="2"/>
  <c r="G6" i="2"/>
  <c r="K5" i="2"/>
  <c r="G5" i="2"/>
  <c r="K4" i="2"/>
  <c r="G4" i="2"/>
  <c r="K3" i="2"/>
  <c r="G3" i="2"/>
  <c r="C28" i="1"/>
  <c r="C29" i="1"/>
  <c r="C30" i="1"/>
  <c r="C31" i="1"/>
  <c r="C32" i="1"/>
  <c r="C33" i="1"/>
  <c r="C34" i="1"/>
  <c r="C27" i="1"/>
  <c r="M16" i="1" l="1"/>
  <c r="M17" i="1"/>
  <c r="M18" i="1"/>
  <c r="M19" i="1"/>
  <c r="M20" i="1"/>
  <c r="M21" i="1"/>
  <c r="M22" i="1"/>
  <c r="M15" i="1"/>
</calcChain>
</file>

<file path=xl/sharedStrings.xml><?xml version="1.0" encoding="utf-8"?>
<sst xmlns="http://schemas.openxmlformats.org/spreadsheetml/2006/main" count="292" uniqueCount="91">
  <si>
    <t>[표2]</t>
    <phoneticPr fontId="2" type="noConversion"/>
  </si>
  <si>
    <t>주문번호</t>
    <phoneticPr fontId="2" type="noConversion"/>
  </si>
  <si>
    <t>배송시작일</t>
    <phoneticPr fontId="2" type="noConversion"/>
  </si>
  <si>
    <t>배송완료일</t>
    <phoneticPr fontId="2" type="noConversion"/>
  </si>
  <si>
    <t>배송기간</t>
    <phoneticPr fontId="2" type="noConversion"/>
  </si>
  <si>
    <t>[표5]</t>
    <phoneticPr fontId="2" type="noConversion"/>
  </si>
  <si>
    <t>수강자명</t>
    <phoneticPr fontId="2" type="noConversion"/>
  </si>
  <si>
    <t>월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</si>
  <si>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</si>
  <si>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</si>
  <si>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</si>
  <si>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금</t>
    <phoneticPr fontId="2" type="noConversion"/>
  </si>
  <si>
    <t>출석일수</t>
    <phoneticPr fontId="2" type="noConversion"/>
  </si>
  <si>
    <t>O</t>
    <phoneticPr fontId="2" type="noConversion"/>
  </si>
  <si>
    <t>[표3]</t>
    <phoneticPr fontId="2" type="noConversion"/>
  </si>
  <si>
    <t>성명</t>
    <phoneticPr fontId="2" type="noConversion"/>
  </si>
  <si>
    <t>성별</t>
    <phoneticPr fontId="2" type="noConversion"/>
  </si>
  <si>
    <t>중간고사</t>
    <phoneticPr fontId="2" type="noConversion"/>
  </si>
  <si>
    <t>기말고사</t>
    <phoneticPr fontId="2" type="noConversion"/>
  </si>
  <si>
    <t>평균</t>
    <phoneticPr fontId="2" type="noConversion"/>
  </si>
  <si>
    <t>여</t>
    <phoneticPr fontId="2" type="noConversion"/>
  </si>
  <si>
    <t>남</t>
    <phoneticPr fontId="2" type="noConversion"/>
  </si>
  <si>
    <t>&lt;조건&gt;</t>
    <phoneticPr fontId="2" type="noConversion"/>
  </si>
  <si>
    <t>평균 90 초과인 여학생 수</t>
    <phoneticPr fontId="2" type="noConversion"/>
  </si>
  <si>
    <t>[표4]</t>
    <phoneticPr fontId="2" type="noConversion"/>
  </si>
  <si>
    <t>사원명</t>
    <phoneticPr fontId="2" type="noConversion"/>
  </si>
  <si>
    <t>지역</t>
    <phoneticPr fontId="2" type="noConversion"/>
  </si>
  <si>
    <t>판매금액</t>
    <phoneticPr fontId="2" type="noConversion"/>
  </si>
  <si>
    <t>서울</t>
    <phoneticPr fontId="2" type="noConversion"/>
  </si>
  <si>
    <t>인천</t>
    <phoneticPr fontId="2" type="noConversion"/>
  </si>
  <si>
    <t>고객 관리 현황</t>
    <phoneticPr fontId="2" type="noConversion"/>
  </si>
  <si>
    <t>&lt;등급표&gt;</t>
    <phoneticPr fontId="2" type="noConversion"/>
  </si>
  <si>
    <t>고객명</t>
    <phoneticPr fontId="2" type="noConversion"/>
  </si>
  <si>
    <t>구입횟수</t>
    <phoneticPr fontId="2" type="noConversion"/>
  </si>
  <si>
    <t>등급</t>
    <phoneticPr fontId="2" type="noConversion"/>
  </si>
  <si>
    <t>금액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</si>
  <si>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</si>
  <si>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</si>
  <si>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</si>
  <si>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VIP</t>
    <phoneticPr fontId="2" type="noConversion"/>
  </si>
  <si>
    <t>JS-002</t>
  </si>
  <si>
    <t>JS-003</t>
  </si>
  <si>
    <t>JS-004</t>
  </si>
  <si>
    <t>JS-005</t>
  </si>
  <si>
    <t>JS-006</t>
  </si>
  <si>
    <t>JS-007</t>
  </si>
  <si>
    <t>JS-008</t>
  </si>
  <si>
    <t>JS-009</t>
  </si>
  <si>
    <t>JS-001</t>
    <phoneticPr fontId="2" type="noConversion"/>
  </si>
  <si>
    <t>강상민</t>
    <phoneticPr fontId="2" type="noConversion"/>
  </si>
  <si>
    <t>민효림</t>
    <phoneticPr fontId="2" type="noConversion"/>
  </si>
  <si>
    <t>김만욱</t>
    <phoneticPr fontId="2" type="noConversion"/>
  </si>
  <si>
    <t>심원철</t>
  </si>
  <si>
    <t>황민욱</t>
    <phoneticPr fontId="2" type="noConversion"/>
  </si>
  <si>
    <t>김병선</t>
    <phoneticPr fontId="2" type="noConversion"/>
  </si>
  <si>
    <t>홍지희</t>
    <phoneticPr fontId="2" type="noConversion"/>
  </si>
  <si>
    <t>이재원</t>
  </si>
  <si>
    <t>최보라</t>
    <phoneticPr fontId="2" type="noConversion"/>
  </si>
  <si>
    <t>이사랑</t>
  </si>
  <si>
    <t>강진원</t>
  </si>
  <si>
    <t>이민수</t>
  </si>
  <si>
    <t>정시철</t>
    <phoneticPr fontId="2" type="noConversion"/>
  </si>
  <si>
    <t>민철우</t>
    <phoneticPr fontId="2" type="noConversion"/>
  </si>
  <si>
    <t>길앤디</t>
    <phoneticPr fontId="2" type="noConversion"/>
  </si>
  <si>
    <t>경기</t>
    <phoneticPr fontId="2" type="noConversion"/>
  </si>
  <si>
    <t>나민주</t>
    <phoneticPr fontId="2" type="noConversion"/>
  </si>
  <si>
    <t>김영우</t>
    <phoneticPr fontId="2" type="noConversion"/>
  </si>
  <si>
    <t>백이영</t>
    <phoneticPr fontId="2" type="noConversion"/>
  </si>
  <si>
    <t>유찬우</t>
    <phoneticPr fontId="2" type="noConversion"/>
  </si>
  <si>
    <t>김혜은</t>
    <phoneticPr fontId="2" type="noConversion"/>
  </si>
  <si>
    <t>안선영</t>
    <phoneticPr fontId="2" type="noConversion"/>
  </si>
  <si>
    <t>김동준</t>
    <phoneticPr fontId="2" type="noConversion"/>
  </si>
  <si>
    <t>전수철</t>
    <phoneticPr fontId="2" type="noConversion"/>
  </si>
  <si>
    <t>김지은</t>
    <phoneticPr fontId="2" type="noConversion"/>
  </si>
  <si>
    <t>&gt;90</t>
    <phoneticPr fontId="2" type="noConversion"/>
  </si>
  <si>
    <t>1학기 성적표</t>
    <phoneticPr fontId="2" type="noConversion"/>
  </si>
  <si>
    <t>판매 현황</t>
    <phoneticPr fontId="2" type="noConversion"/>
  </si>
  <si>
    <t>8월 첫째 주 출석현황</t>
    <phoneticPr fontId="2" type="noConversion"/>
  </si>
  <si>
    <t>경기지역 남사원 판매금액 합계</t>
    <phoneticPr fontId="2" type="noConversion"/>
  </si>
  <si>
    <t>김여명</t>
    <phoneticPr fontId="2" type="noConversion"/>
  </si>
  <si>
    <t>손정현</t>
    <phoneticPr fontId="2" type="noConversion"/>
  </si>
  <si>
    <t>안효민</t>
    <phoneticPr fontId="2" type="noConversion"/>
  </si>
  <si>
    <t>손혜정</t>
    <phoneticPr fontId="2" type="noConversion"/>
  </si>
  <si>
    <t>남유리</t>
    <phoneticPr fontId="2" type="noConversion"/>
  </si>
  <si>
    <t>박철수</t>
    <phoneticPr fontId="2" type="noConversion"/>
  </si>
  <si>
    <t>송주리</t>
    <phoneticPr fontId="2" type="noConversion"/>
  </si>
  <si>
    <t>안미화</t>
    <phoneticPr fontId="2" type="noConversion"/>
  </si>
  <si>
    <t>김시헌</t>
    <phoneticPr fontId="2" type="noConversion"/>
  </si>
  <si>
    <t>[표1]</t>
    <phoneticPr fontId="2" type="noConversion"/>
  </si>
  <si>
    <t>배송현황</t>
    <phoneticPr fontId="2" type="noConversion"/>
  </si>
  <si>
    <t>구입금액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</si>
</sst>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1" applyNumberFormat="1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0" xfId="0" quotePrefix="1">
      <alignment vertical="center"/>
    </xf>
    <xf numFmtId="41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2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1479ACCA-5A2F-4A9C-80E3-E241FEE4F4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4B385-7D66-400D-80B3-956F9CCF2DF3}">
  <dimension ref="A1:P34"/>
  <sheetViews>
    <sheetView tabSelected="1" workbookViewId="0">
      <selection activeCell="G3" sqref="G3"/>
    </sheetView>
  </sheetViews>
  <sheetFormatPr defaultRowHeight="16.5"/>
  <cols>
    <col min="2" max="2" width="9.125" customWidth="1"/>
    <col min="3" max="3" width="11.125" bestFit="1" customWidth="1"/>
    <col min="4" max="4" width="10.875" bestFit="1" customWidth="1"/>
    <col min="6" max="6" width="10.875" bestFit="1" customWidth="1"/>
    <col min="7" max="7" width="10.375" customWidth="1"/>
    <col min="10" max="10" width="13.625" customWidth="1"/>
    <col min="11" max="11" width="14.375" customWidth="1"/>
    <col min="12" max="12" width="11.375" customWidth="1"/>
    <col min="13" max="13" width="12.5" customWidth="1"/>
  </cols>
  <sheetData>
    <row r="1" spans="1:16">
      <c r="A1" s="1" t="s">
        <v>88</v>
      </c>
      <c r="B1" s="1" t="s">
        <v>77</v>
      </c>
      <c r="I1" s="1" t="s">
        <v>0</v>
      </c>
      <c r="J1" s="1" t="s">
        <v>89</v>
      </c>
    </row>
    <row r="2" spans="1:16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3" t="s">
        <v>12</v>
      </c>
      <c r="I2" s="2" t="s">
        <v>1</v>
      </c>
      <c r="J2" s="2" t="s">
        <v>2</v>
      </c>
      <c r="K2" s="3" t="s">
        <v>3</v>
      </c>
      <c r="M2" s="2" t="s">
        <v>4</v>
      </c>
    </row>
    <row r="3" spans="1:16">
      <c r="A3" s="12" t="s">
        <v>49</v>
      </c>
      <c r="B3" s="13" t="s">
        <v>13</v>
      </c>
      <c r="C3" s="13" t="s">
        <v>13</v>
      </c>
      <c r="D3" s="13" t="s">
        <v>13</v>
      </c>
      <c r="E3" s="13" t="s">
        <v>13</v>
      </c>
      <c r="F3" s="13" t="s">
        <v>13</v>
      </c>
      <c r="G3" s="14"/>
      <c r="I3" s="2" t="s">
        <v>48</v>
      </c>
      <c r="J3" s="4">
        <v>44444</v>
      </c>
      <c r="K3" s="5"/>
      <c r="M3" s="2">
        <v>2</v>
      </c>
    </row>
    <row r="4" spans="1:16">
      <c r="A4" s="12" t="s">
        <v>50</v>
      </c>
      <c r="B4" s="13" t="s">
        <v>13</v>
      </c>
      <c r="C4" s="13" t="s">
        <v>13</v>
      </c>
      <c r="D4" s="13" t="s">
        <v>13</v>
      </c>
      <c r="E4" s="13" t="s">
        <v>13</v>
      </c>
      <c r="F4" s="13"/>
      <c r="G4" s="14"/>
      <c r="I4" s="2" t="s">
        <v>40</v>
      </c>
      <c r="J4" s="4">
        <v>44445</v>
      </c>
      <c r="K4" s="5"/>
    </row>
    <row r="5" spans="1:16">
      <c r="A5" s="12" t="s">
        <v>51</v>
      </c>
      <c r="B5" s="13" t="s">
        <v>13</v>
      </c>
      <c r="C5" s="13" t="s">
        <v>13</v>
      </c>
      <c r="D5" s="13" t="s">
        <v>13</v>
      </c>
      <c r="F5" s="13" t="s">
        <v>13</v>
      </c>
      <c r="G5" s="14"/>
      <c r="I5" s="2" t="s">
        <v>41</v>
      </c>
      <c r="J5" s="4">
        <v>44448</v>
      </c>
      <c r="K5" s="5"/>
    </row>
    <row r="6" spans="1:16">
      <c r="A6" s="12" t="s">
        <v>52</v>
      </c>
      <c r="B6" s="13" t="s">
        <v>13</v>
      </c>
      <c r="C6" s="14"/>
      <c r="D6" s="13" t="s">
        <v>13</v>
      </c>
      <c r="E6" s="15"/>
      <c r="F6" s="13" t="s">
        <v>13</v>
      </c>
      <c r="G6" s="14"/>
      <c r="I6" s="2" t="s">
        <v>42</v>
      </c>
      <c r="J6" s="4">
        <v>44451</v>
      </c>
      <c r="K6" s="5"/>
    </row>
    <row r="7" spans="1:16">
      <c r="A7" s="12" t="s">
        <v>53</v>
      </c>
      <c r="B7" s="13" t="s">
        <v>13</v>
      </c>
      <c r="C7" s="13" t="s">
        <v>13</v>
      </c>
      <c r="D7" s="14"/>
      <c r="E7" s="13" t="s">
        <v>13</v>
      </c>
      <c r="F7" s="13" t="s">
        <v>13</v>
      </c>
      <c r="G7" s="14"/>
      <c r="I7" s="2" t="s">
        <v>43</v>
      </c>
      <c r="J7" s="4">
        <v>44453</v>
      </c>
      <c r="K7" s="5"/>
    </row>
    <row r="8" spans="1:16">
      <c r="A8" s="12" t="s">
        <v>54</v>
      </c>
      <c r="B8" s="13" t="s">
        <v>13</v>
      </c>
      <c r="C8" s="13" t="s">
        <v>13</v>
      </c>
      <c r="D8" s="13" t="s">
        <v>13</v>
      </c>
      <c r="E8" s="13" t="s">
        <v>13</v>
      </c>
      <c r="F8" s="13" t="s">
        <v>13</v>
      </c>
      <c r="G8" s="14"/>
      <c r="I8" s="2" t="s">
        <v>44</v>
      </c>
      <c r="J8" s="4">
        <v>44454</v>
      </c>
      <c r="K8" s="5"/>
    </row>
    <row r="9" spans="1:16">
      <c r="A9" s="12" t="s">
        <v>55</v>
      </c>
      <c r="B9" s="13" t="s">
        <v>13</v>
      </c>
      <c r="C9" s="13" t="s">
        <v>13</v>
      </c>
      <c r="D9" s="14"/>
      <c r="E9" s="13" t="s">
        <v>13</v>
      </c>
      <c r="F9" s="13"/>
      <c r="G9" s="14"/>
      <c r="I9" s="2" t="s">
        <v>45</v>
      </c>
      <c r="J9" s="4">
        <v>44456</v>
      </c>
      <c r="K9" s="5"/>
    </row>
    <row r="10" spans="1:16">
      <c r="A10" s="12" t="s">
        <v>56</v>
      </c>
      <c r="B10" s="15"/>
      <c r="C10" s="13" t="s">
        <v>13</v>
      </c>
      <c r="D10" s="13" t="s">
        <v>13</v>
      </c>
      <c r="E10" s="13" t="s">
        <v>13</v>
      </c>
      <c r="F10" s="13" t="s">
        <v>13</v>
      </c>
      <c r="G10" s="14"/>
      <c r="I10" s="2" t="s">
        <v>46</v>
      </c>
      <c r="J10" s="4">
        <v>44458</v>
      </c>
      <c r="K10" s="5"/>
    </row>
    <row r="11" spans="1:16">
      <c r="A11" s="12" t="s">
        <v>57</v>
      </c>
      <c r="B11" s="13" t="s">
        <v>13</v>
      </c>
      <c r="C11" s="13" t="s">
        <v>13</v>
      </c>
      <c r="D11" s="14"/>
      <c r="E11" s="13"/>
      <c r="F11" s="13"/>
      <c r="G11" s="14"/>
      <c r="I11" s="2" t="s">
        <v>47</v>
      </c>
      <c r="J11" s="4">
        <v>44464</v>
      </c>
      <c r="K11" s="5"/>
    </row>
    <row r="13" spans="1:16">
      <c r="A13" s="1" t="s">
        <v>14</v>
      </c>
      <c r="B13" s="1" t="s">
        <v>76</v>
      </c>
      <c r="I13" s="1" t="s">
        <v>24</v>
      </c>
      <c r="J13" s="1" t="s">
        <v>75</v>
      </c>
    </row>
    <row r="14" spans="1:16">
      <c r="A14" s="2" t="s">
        <v>25</v>
      </c>
      <c r="B14" s="2" t="s">
        <v>16</v>
      </c>
      <c r="C14" s="2" t="s">
        <v>26</v>
      </c>
      <c r="D14" s="2" t="s">
        <v>27</v>
      </c>
      <c r="I14" s="2" t="s">
        <v>15</v>
      </c>
      <c r="J14" s="2" t="s">
        <v>16</v>
      </c>
      <c r="K14" s="2" t="s">
        <v>17</v>
      </c>
      <c r="L14" s="2" t="s">
        <v>18</v>
      </c>
      <c r="M14" s="2" t="s">
        <v>19</v>
      </c>
      <c r="P14" s="7"/>
    </row>
    <row r="15" spans="1:16">
      <c r="A15" s="12" t="s">
        <v>58</v>
      </c>
      <c r="B15" s="2" t="s">
        <v>21</v>
      </c>
      <c r="C15" s="2" t="s">
        <v>28</v>
      </c>
      <c r="D15" s="6">
        <v>1250000</v>
      </c>
      <c r="I15" s="12" t="s">
        <v>72</v>
      </c>
      <c r="J15" s="2" t="s">
        <v>21</v>
      </c>
      <c r="K15" s="2">
        <v>78</v>
      </c>
      <c r="L15" s="2">
        <v>92</v>
      </c>
      <c r="M15" s="16">
        <f>AVERAGE(K15:L15)</f>
        <v>85</v>
      </c>
    </row>
    <row r="16" spans="1:16">
      <c r="A16" s="12" t="s">
        <v>59</v>
      </c>
      <c r="B16" s="2" t="s">
        <v>20</v>
      </c>
      <c r="C16" s="2" t="s">
        <v>29</v>
      </c>
      <c r="D16" s="6">
        <v>1000000</v>
      </c>
      <c r="I16" s="12" t="s">
        <v>65</v>
      </c>
      <c r="J16" s="2" t="s">
        <v>20</v>
      </c>
      <c r="K16" s="2">
        <v>92</v>
      </c>
      <c r="L16" s="2">
        <v>98</v>
      </c>
      <c r="M16" s="16">
        <f t="shared" ref="M16:M22" si="0">AVERAGE(K16:L16)</f>
        <v>95</v>
      </c>
    </row>
    <row r="17" spans="1:16">
      <c r="A17" s="12" t="s">
        <v>79</v>
      </c>
      <c r="B17" s="2" t="s">
        <v>21</v>
      </c>
      <c r="C17" s="2" t="s">
        <v>64</v>
      </c>
      <c r="D17" s="6">
        <v>1340000</v>
      </c>
      <c r="I17" s="12" t="s">
        <v>66</v>
      </c>
      <c r="J17" s="2" t="s">
        <v>21</v>
      </c>
      <c r="K17" s="2">
        <v>80</v>
      </c>
      <c r="L17" s="2">
        <v>78</v>
      </c>
      <c r="M17" s="16">
        <f t="shared" si="0"/>
        <v>79</v>
      </c>
    </row>
    <row r="18" spans="1:16">
      <c r="A18" s="12" t="s">
        <v>60</v>
      </c>
      <c r="B18" s="2" t="s">
        <v>21</v>
      </c>
      <c r="C18" s="2" t="s">
        <v>28</v>
      </c>
      <c r="D18" s="6">
        <v>1090000</v>
      </c>
      <c r="I18" s="12" t="s">
        <v>67</v>
      </c>
      <c r="J18" s="2" t="s">
        <v>20</v>
      </c>
      <c r="K18" s="2">
        <v>90</v>
      </c>
      <c r="L18" s="2">
        <v>92</v>
      </c>
      <c r="M18" s="16">
        <f t="shared" si="0"/>
        <v>91</v>
      </c>
    </row>
    <row r="19" spans="1:16">
      <c r="A19" s="12" t="s">
        <v>61</v>
      </c>
      <c r="B19" s="2" t="s">
        <v>20</v>
      </c>
      <c r="C19" s="2" t="s">
        <v>28</v>
      </c>
      <c r="D19" s="6">
        <v>1290000</v>
      </c>
      <c r="I19" s="12" t="s">
        <v>68</v>
      </c>
      <c r="J19" s="2" t="s">
        <v>21</v>
      </c>
      <c r="K19" s="2">
        <v>96</v>
      </c>
      <c r="L19" s="2">
        <v>98</v>
      </c>
      <c r="M19" s="16">
        <f t="shared" si="0"/>
        <v>97</v>
      </c>
    </row>
    <row r="20" spans="1:16">
      <c r="A20" s="12" t="s">
        <v>62</v>
      </c>
      <c r="B20" s="2" t="s">
        <v>20</v>
      </c>
      <c r="C20" s="2" t="s">
        <v>29</v>
      </c>
      <c r="D20" s="6">
        <v>1150000</v>
      </c>
      <c r="I20" s="12" t="s">
        <v>69</v>
      </c>
      <c r="J20" s="2" t="s">
        <v>20</v>
      </c>
      <c r="K20" s="2">
        <v>76</v>
      </c>
      <c r="L20" s="2">
        <v>74</v>
      </c>
      <c r="M20" s="16">
        <f t="shared" si="0"/>
        <v>75</v>
      </c>
      <c r="O20" s="9" t="s">
        <v>22</v>
      </c>
      <c r="P20" s="9"/>
    </row>
    <row r="21" spans="1:16">
      <c r="A21" s="12" t="s">
        <v>73</v>
      </c>
      <c r="B21" s="2" t="s">
        <v>20</v>
      </c>
      <c r="C21" s="2" t="s">
        <v>64</v>
      </c>
      <c r="D21" s="6">
        <v>1320000</v>
      </c>
      <c r="I21" s="2" t="s">
        <v>70</v>
      </c>
      <c r="J21" s="2" t="s">
        <v>20</v>
      </c>
      <c r="K21" s="2">
        <v>90</v>
      </c>
      <c r="L21" s="2">
        <v>74</v>
      </c>
      <c r="M21" s="16">
        <f t="shared" si="0"/>
        <v>82</v>
      </c>
      <c r="O21" s="2"/>
      <c r="P21" s="2"/>
    </row>
    <row r="22" spans="1:16">
      <c r="A22" s="2" t="s">
        <v>63</v>
      </c>
      <c r="B22" s="2" t="s">
        <v>21</v>
      </c>
      <c r="C22" s="2" t="s">
        <v>64</v>
      </c>
      <c r="D22" s="6">
        <v>1330000</v>
      </c>
      <c r="I22" s="2" t="s">
        <v>71</v>
      </c>
      <c r="J22" s="2" t="s">
        <v>21</v>
      </c>
      <c r="K22" s="2">
        <v>92</v>
      </c>
      <c r="L22" s="2">
        <v>90</v>
      </c>
      <c r="M22" s="16">
        <f t="shared" si="0"/>
        <v>91</v>
      </c>
      <c r="O22" s="2"/>
      <c r="P22" s="2"/>
    </row>
    <row r="23" spans="1:16">
      <c r="A23" s="19" t="s">
        <v>78</v>
      </c>
      <c r="B23" s="20"/>
      <c r="C23" s="21"/>
      <c r="D23" s="8"/>
      <c r="I23" s="18" t="s">
        <v>23</v>
      </c>
      <c r="J23" s="18"/>
      <c r="K23" s="18"/>
      <c r="L23" s="18"/>
      <c r="M23" s="2"/>
      <c r="O23" s="2"/>
      <c r="P23" s="2"/>
    </row>
    <row r="25" spans="1:16">
      <c r="A25" s="1" t="s">
        <v>5</v>
      </c>
      <c r="B25" s="1" t="s">
        <v>30</v>
      </c>
      <c r="F25" s="22" t="s">
        <v>31</v>
      </c>
      <c r="G25" s="22"/>
    </row>
    <row r="26" spans="1:16">
      <c r="A26" s="2" t="s">
        <v>32</v>
      </c>
      <c r="B26" s="2" t="s">
        <v>33</v>
      </c>
      <c r="C26" s="2" t="s">
        <v>90</v>
      </c>
      <c r="D26" s="3" t="s">
        <v>34</v>
      </c>
      <c r="F26" s="2" t="s">
        <v>35</v>
      </c>
      <c r="G26" s="2" t="s">
        <v>34</v>
      </c>
    </row>
    <row r="27" spans="1:16">
      <c r="A27" s="17" t="s">
        <v>80</v>
      </c>
      <c r="B27" s="2">
        <v>10</v>
      </c>
      <c r="C27" s="6">
        <f>B27*77000</f>
        <v>770000</v>
      </c>
      <c r="D27" s="2"/>
      <c r="F27" s="6">
        <v>300000</v>
      </c>
      <c r="G27" s="2" t="s">
        <v>36</v>
      </c>
    </row>
    <row r="28" spans="1:16">
      <c r="A28" s="17" t="s">
        <v>81</v>
      </c>
      <c r="B28" s="2">
        <v>14</v>
      </c>
      <c r="C28" s="6">
        <f t="shared" ref="C28:C34" si="1">B28*77000</f>
        <v>1078000</v>
      </c>
      <c r="D28" s="2"/>
      <c r="F28" s="6">
        <v>500000</v>
      </c>
      <c r="G28" s="2" t="s">
        <v>37</v>
      </c>
    </row>
    <row r="29" spans="1:16">
      <c r="A29" s="17" t="s">
        <v>82</v>
      </c>
      <c r="B29" s="2">
        <v>8</v>
      </c>
      <c r="C29" s="6">
        <f t="shared" si="1"/>
        <v>616000</v>
      </c>
      <c r="D29" s="2"/>
      <c r="F29" s="6">
        <v>1000000</v>
      </c>
      <c r="G29" s="2" t="s">
        <v>38</v>
      </c>
    </row>
    <row r="30" spans="1:16">
      <c r="A30" s="17" t="s">
        <v>83</v>
      </c>
      <c r="B30" s="2">
        <v>5</v>
      </c>
      <c r="C30" s="6">
        <f t="shared" si="1"/>
        <v>385000</v>
      </c>
      <c r="D30" s="2"/>
      <c r="F30" s="6">
        <v>1500000</v>
      </c>
      <c r="G30" s="2" t="s">
        <v>39</v>
      </c>
    </row>
    <row r="31" spans="1:16">
      <c r="A31" s="17" t="s">
        <v>84</v>
      </c>
      <c r="B31" s="2">
        <v>4</v>
      </c>
      <c r="C31" s="6">
        <f t="shared" si="1"/>
        <v>308000</v>
      </c>
      <c r="D31" s="2"/>
    </row>
    <row r="32" spans="1:16">
      <c r="A32" s="17" t="s">
        <v>85</v>
      </c>
      <c r="B32" s="2">
        <v>20</v>
      </c>
      <c r="C32" s="6">
        <f t="shared" si="1"/>
        <v>1540000</v>
      </c>
      <c r="D32" s="2"/>
    </row>
    <row r="33" spans="1:4">
      <c r="A33" s="17" t="s">
        <v>86</v>
      </c>
      <c r="B33" s="2">
        <v>12</v>
      </c>
      <c r="C33" s="6">
        <f t="shared" si="1"/>
        <v>924000</v>
      </c>
      <c r="D33" s="2"/>
    </row>
    <row r="34" spans="1:4">
      <c r="A34" s="17" t="s">
        <v>87</v>
      </c>
      <c r="B34" s="2">
        <v>15</v>
      </c>
      <c r="C34" s="6">
        <f t="shared" si="1"/>
        <v>1155000</v>
      </c>
      <c r="D34" s="2"/>
    </row>
  </sheetData>
  <mergeCells count="3">
    <mergeCell ref="I23:L23"/>
    <mergeCell ref="A23:C23"/>
    <mergeCell ref="F25:G2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288A9-BF97-4167-88EE-470582DDB75F}">
  <dimension ref="A1:P34"/>
  <sheetViews>
    <sheetView topLeftCell="B4" workbookViewId="0">
      <selection activeCell="G16" sqref="G16"/>
    </sheetView>
  </sheetViews>
  <sheetFormatPr defaultRowHeight="16.5"/>
  <cols>
    <col min="2" max="2" width="9.125" customWidth="1"/>
    <col min="3" max="3" width="11.125" bestFit="1" customWidth="1"/>
    <col min="4" max="4" width="10.875" bestFit="1" customWidth="1"/>
    <col min="6" max="6" width="10.875" bestFit="1" customWidth="1"/>
    <col min="7" max="7" width="10.375" customWidth="1"/>
    <col min="10" max="10" width="13.625" customWidth="1"/>
    <col min="11" max="11" width="14.375" customWidth="1"/>
    <col min="12" max="12" width="11.375" customWidth="1"/>
    <col min="13" max="13" width="12.5" customWidth="1"/>
  </cols>
  <sheetData>
    <row r="1" spans="1:16">
      <c r="A1" s="1" t="s">
        <v>88</v>
      </c>
      <c r="B1" s="1" t="s">
        <v>77</v>
      </c>
      <c r="I1" s="1" t="s">
        <v>0</v>
      </c>
      <c r="J1" s="1" t="s">
        <v>89</v>
      </c>
    </row>
    <row r="2" spans="1:16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10" t="s">
        <v>12</v>
      </c>
      <c r="I2" s="2" t="s">
        <v>1</v>
      </c>
      <c r="J2" s="2" t="s">
        <v>2</v>
      </c>
      <c r="K2" s="10" t="s">
        <v>3</v>
      </c>
      <c r="M2" s="2" t="s">
        <v>4</v>
      </c>
    </row>
    <row r="3" spans="1:16">
      <c r="A3" s="12" t="s">
        <v>49</v>
      </c>
      <c r="B3" s="13" t="s">
        <v>13</v>
      </c>
      <c r="C3" s="13" t="s">
        <v>13</v>
      </c>
      <c r="D3" s="13" t="s">
        <v>13</v>
      </c>
      <c r="E3" s="13" t="s">
        <v>13</v>
      </c>
      <c r="F3" s="13" t="s">
        <v>13</v>
      </c>
      <c r="G3" s="14" t="str">
        <f>CHOOSE(COUNTA(B3:F3),"1일","2일","3일","4일","5일")</f>
        <v>5일</v>
      </c>
      <c r="I3" s="2" t="s">
        <v>48</v>
      </c>
      <c r="J3" s="4">
        <v>44444</v>
      </c>
      <c r="K3" s="5">
        <f>WORKDAY(J3,$M$3)</f>
        <v>44446</v>
      </c>
      <c r="M3" s="2">
        <v>2</v>
      </c>
    </row>
    <row r="4" spans="1:16">
      <c r="A4" s="12" t="s">
        <v>50</v>
      </c>
      <c r="B4" s="13" t="s">
        <v>13</v>
      </c>
      <c r="C4" s="13" t="s">
        <v>13</v>
      </c>
      <c r="D4" s="13" t="s">
        <v>13</v>
      </c>
      <c r="E4" s="13" t="s">
        <v>13</v>
      </c>
      <c r="F4" s="13"/>
      <c r="G4" s="14" t="str">
        <f t="shared" ref="G4:G10" si="0">CHOOSE(COUNTA(B4:F4),"1일","2일","3일","4일","5일")</f>
        <v>4일</v>
      </c>
      <c r="I4" s="2" t="s">
        <v>40</v>
      </c>
      <c r="J4" s="4">
        <v>44445</v>
      </c>
      <c r="K4" s="5">
        <f t="shared" ref="K4:K11" si="1">WORKDAY(J4,$M$3)</f>
        <v>44447</v>
      </c>
    </row>
    <row r="5" spans="1:16">
      <c r="A5" s="12" t="s">
        <v>51</v>
      </c>
      <c r="B5" s="13" t="s">
        <v>13</v>
      </c>
      <c r="C5" s="13" t="s">
        <v>13</v>
      </c>
      <c r="D5" s="13" t="s">
        <v>13</v>
      </c>
      <c r="F5" s="13" t="s">
        <v>13</v>
      </c>
      <c r="G5" s="14" t="str">
        <f>CHOOSE(COUNTA(B5:F5),"1일","2일","3일","4일","5일")</f>
        <v>4일</v>
      </c>
      <c r="I5" s="2" t="s">
        <v>41</v>
      </c>
      <c r="J5" s="4">
        <v>44448</v>
      </c>
      <c r="K5" s="5">
        <f t="shared" si="1"/>
        <v>44452</v>
      </c>
    </row>
    <row r="6" spans="1:16">
      <c r="A6" s="12" t="s">
        <v>52</v>
      </c>
      <c r="B6" s="13" t="s">
        <v>13</v>
      </c>
      <c r="C6" s="14"/>
      <c r="D6" s="13" t="s">
        <v>13</v>
      </c>
      <c r="E6" s="15"/>
      <c r="F6" s="13" t="s">
        <v>13</v>
      </c>
      <c r="G6" s="14" t="str">
        <f t="shared" si="0"/>
        <v>3일</v>
      </c>
      <c r="I6" s="2" t="s">
        <v>42</v>
      </c>
      <c r="J6" s="4">
        <v>44451</v>
      </c>
      <c r="K6" s="5">
        <f t="shared" si="1"/>
        <v>44453</v>
      </c>
    </row>
    <row r="7" spans="1:16">
      <c r="A7" s="12" t="s">
        <v>53</v>
      </c>
      <c r="B7" s="13" t="s">
        <v>13</v>
      </c>
      <c r="C7" s="13" t="s">
        <v>13</v>
      </c>
      <c r="D7" s="14"/>
      <c r="E7" s="13" t="s">
        <v>13</v>
      </c>
      <c r="F7" s="13" t="s">
        <v>13</v>
      </c>
      <c r="G7" s="14" t="str">
        <f t="shared" si="0"/>
        <v>4일</v>
      </c>
      <c r="I7" s="2" t="s">
        <v>43</v>
      </c>
      <c r="J7" s="4">
        <v>44453</v>
      </c>
      <c r="K7" s="5">
        <f t="shared" si="1"/>
        <v>44455</v>
      </c>
    </row>
    <row r="8" spans="1:16">
      <c r="A8" s="12" t="s">
        <v>54</v>
      </c>
      <c r="B8" s="13" t="s">
        <v>13</v>
      </c>
      <c r="C8" s="13" t="s">
        <v>13</v>
      </c>
      <c r="D8" s="13" t="s">
        <v>13</v>
      </c>
      <c r="E8" s="13" t="s">
        <v>13</v>
      </c>
      <c r="F8" s="13" t="s">
        <v>13</v>
      </c>
      <c r="G8" s="14" t="str">
        <f t="shared" si="0"/>
        <v>5일</v>
      </c>
      <c r="I8" s="2" t="s">
        <v>44</v>
      </c>
      <c r="J8" s="4">
        <v>44454</v>
      </c>
      <c r="K8" s="5">
        <f t="shared" si="1"/>
        <v>44456</v>
      </c>
    </row>
    <row r="9" spans="1:16">
      <c r="A9" s="12" t="s">
        <v>55</v>
      </c>
      <c r="B9" s="13" t="s">
        <v>13</v>
      </c>
      <c r="C9" s="13" t="s">
        <v>13</v>
      </c>
      <c r="D9" s="14"/>
      <c r="E9" s="13" t="s">
        <v>13</v>
      </c>
      <c r="F9" s="13"/>
      <c r="G9" s="14" t="str">
        <f t="shared" si="0"/>
        <v>3일</v>
      </c>
      <c r="I9" s="2" t="s">
        <v>45</v>
      </c>
      <c r="J9" s="4">
        <v>44456</v>
      </c>
      <c r="K9" s="5">
        <f t="shared" si="1"/>
        <v>44460</v>
      </c>
    </row>
    <row r="10" spans="1:16">
      <c r="A10" s="12" t="s">
        <v>56</v>
      </c>
      <c r="B10" s="15"/>
      <c r="C10" s="13" t="s">
        <v>13</v>
      </c>
      <c r="D10" s="13" t="s">
        <v>13</v>
      </c>
      <c r="E10" s="13" t="s">
        <v>13</v>
      </c>
      <c r="F10" s="13" t="s">
        <v>13</v>
      </c>
      <c r="G10" s="14" t="str">
        <f t="shared" si="0"/>
        <v>4일</v>
      </c>
      <c r="I10" s="2" t="s">
        <v>46</v>
      </c>
      <c r="J10" s="4">
        <v>44458</v>
      </c>
      <c r="K10" s="5">
        <f t="shared" si="1"/>
        <v>44460</v>
      </c>
    </row>
    <row r="11" spans="1:16">
      <c r="A11" s="12" t="s">
        <v>57</v>
      </c>
      <c r="B11" s="13" t="s">
        <v>13</v>
      </c>
      <c r="C11" s="13" t="s">
        <v>13</v>
      </c>
      <c r="D11" s="14"/>
      <c r="E11" s="13"/>
      <c r="F11" s="13"/>
      <c r="G11" s="14" t="str">
        <f>CHOOSE(COUNTA(B11:F11),"1일","2일","3일","4일","5일")</f>
        <v>2일</v>
      </c>
      <c r="I11" s="2" t="s">
        <v>47</v>
      </c>
      <c r="J11" s="4">
        <v>44464</v>
      </c>
      <c r="K11" s="5">
        <f t="shared" si="1"/>
        <v>44467</v>
      </c>
    </row>
    <row r="13" spans="1:16">
      <c r="A13" s="1" t="s">
        <v>14</v>
      </c>
      <c r="B13" s="1" t="s">
        <v>76</v>
      </c>
      <c r="I13" s="1" t="s">
        <v>24</v>
      </c>
      <c r="J13" s="1" t="s">
        <v>75</v>
      </c>
    </row>
    <row r="14" spans="1:16">
      <c r="A14" s="2" t="s">
        <v>25</v>
      </c>
      <c r="B14" s="2" t="s">
        <v>16</v>
      </c>
      <c r="C14" s="2" t="s">
        <v>26</v>
      </c>
      <c r="D14" s="2" t="s">
        <v>27</v>
      </c>
      <c r="I14" s="2" t="s">
        <v>15</v>
      </c>
      <c r="J14" s="2" t="s">
        <v>16</v>
      </c>
      <c r="K14" s="2" t="s">
        <v>17</v>
      </c>
      <c r="L14" s="2" t="s">
        <v>18</v>
      </c>
      <c r="M14" s="2" t="s">
        <v>19</v>
      </c>
      <c r="P14" s="7"/>
    </row>
    <row r="15" spans="1:16">
      <c r="A15" s="12" t="s">
        <v>58</v>
      </c>
      <c r="B15" s="2" t="s">
        <v>21</v>
      </c>
      <c r="C15" s="2" t="s">
        <v>28</v>
      </c>
      <c r="D15" s="6">
        <v>1250000</v>
      </c>
      <c r="I15" s="12" t="s">
        <v>72</v>
      </c>
      <c r="J15" s="2" t="s">
        <v>21</v>
      </c>
      <c r="K15" s="2">
        <v>78</v>
      </c>
      <c r="L15" s="2">
        <v>92</v>
      </c>
      <c r="M15" s="16">
        <f>AVERAGE(K15:L15)</f>
        <v>85</v>
      </c>
    </row>
    <row r="16" spans="1:16">
      <c r="A16" s="12" t="s">
        <v>59</v>
      </c>
      <c r="B16" s="2" t="s">
        <v>20</v>
      </c>
      <c r="C16" s="2" t="s">
        <v>29</v>
      </c>
      <c r="D16" s="6">
        <v>1000000</v>
      </c>
      <c r="I16" s="12" t="s">
        <v>65</v>
      </c>
      <c r="J16" s="2" t="s">
        <v>20</v>
      </c>
      <c r="K16" s="2">
        <v>92</v>
      </c>
      <c r="L16" s="2">
        <v>98</v>
      </c>
      <c r="M16" s="16">
        <f t="shared" ref="M16:M22" si="2">AVERAGE(K16:L16)</f>
        <v>95</v>
      </c>
    </row>
    <row r="17" spans="1:16">
      <c r="A17" s="12" t="s">
        <v>79</v>
      </c>
      <c r="B17" s="2" t="s">
        <v>21</v>
      </c>
      <c r="C17" s="2" t="s">
        <v>64</v>
      </c>
      <c r="D17" s="6">
        <v>1340000</v>
      </c>
      <c r="I17" s="12" t="s">
        <v>66</v>
      </c>
      <c r="J17" s="2" t="s">
        <v>21</v>
      </c>
      <c r="K17" s="2">
        <v>80</v>
      </c>
      <c r="L17" s="2">
        <v>78</v>
      </c>
      <c r="M17" s="16">
        <f t="shared" si="2"/>
        <v>79</v>
      </c>
    </row>
    <row r="18" spans="1:16">
      <c r="A18" s="12" t="s">
        <v>60</v>
      </c>
      <c r="B18" s="2" t="s">
        <v>21</v>
      </c>
      <c r="C18" s="2" t="s">
        <v>28</v>
      </c>
      <c r="D18" s="6">
        <v>1090000</v>
      </c>
      <c r="I18" s="12" t="s">
        <v>67</v>
      </c>
      <c r="J18" s="2" t="s">
        <v>20</v>
      </c>
      <c r="K18" s="2">
        <v>90</v>
      </c>
      <c r="L18" s="2">
        <v>92</v>
      </c>
      <c r="M18" s="16">
        <f t="shared" si="2"/>
        <v>91</v>
      </c>
    </row>
    <row r="19" spans="1:16">
      <c r="A19" s="12" t="s">
        <v>61</v>
      </c>
      <c r="B19" s="2" t="s">
        <v>20</v>
      </c>
      <c r="C19" s="2" t="s">
        <v>28</v>
      </c>
      <c r="D19" s="6">
        <v>1290000</v>
      </c>
      <c r="I19" s="12" t="s">
        <v>68</v>
      </c>
      <c r="J19" s="2" t="s">
        <v>21</v>
      </c>
      <c r="K19" s="2">
        <v>96</v>
      </c>
      <c r="L19" s="2">
        <v>98</v>
      </c>
      <c r="M19" s="16">
        <f t="shared" si="2"/>
        <v>97</v>
      </c>
    </row>
    <row r="20" spans="1:16">
      <c r="A20" s="12" t="s">
        <v>62</v>
      </c>
      <c r="B20" s="2" t="s">
        <v>20</v>
      </c>
      <c r="C20" s="2" t="s">
        <v>29</v>
      </c>
      <c r="D20" s="6">
        <v>1150000</v>
      </c>
      <c r="I20" s="12" t="s">
        <v>69</v>
      </c>
      <c r="J20" s="2" t="s">
        <v>20</v>
      </c>
      <c r="K20" s="2">
        <v>76</v>
      </c>
      <c r="L20" s="2">
        <v>74</v>
      </c>
      <c r="M20" s="16">
        <f t="shared" si="2"/>
        <v>75</v>
      </c>
      <c r="O20" s="11" t="s">
        <v>22</v>
      </c>
      <c r="P20" s="11"/>
    </row>
    <row r="21" spans="1:16">
      <c r="A21" s="12" t="s">
        <v>73</v>
      </c>
      <c r="B21" s="2" t="s">
        <v>20</v>
      </c>
      <c r="C21" s="2" t="s">
        <v>64</v>
      </c>
      <c r="D21" s="6">
        <v>1320000</v>
      </c>
      <c r="I21" s="2" t="s">
        <v>70</v>
      </c>
      <c r="J21" s="2" t="s">
        <v>20</v>
      </c>
      <c r="K21" s="2">
        <v>90</v>
      </c>
      <c r="L21" s="2">
        <v>74</v>
      </c>
      <c r="M21" s="16">
        <f t="shared" si="2"/>
        <v>82</v>
      </c>
      <c r="O21" s="2" t="s">
        <v>16</v>
      </c>
      <c r="P21" s="2" t="s">
        <v>19</v>
      </c>
    </row>
    <row r="22" spans="1:16">
      <c r="A22" s="2" t="s">
        <v>63</v>
      </c>
      <c r="B22" s="2" t="s">
        <v>21</v>
      </c>
      <c r="C22" s="2" t="s">
        <v>64</v>
      </c>
      <c r="D22" s="6">
        <v>1330000</v>
      </c>
      <c r="I22" s="2" t="s">
        <v>71</v>
      </c>
      <c r="J22" s="2" t="s">
        <v>21</v>
      </c>
      <c r="K22" s="2">
        <v>92</v>
      </c>
      <c r="L22" s="2">
        <v>90</v>
      </c>
      <c r="M22" s="16">
        <f t="shared" si="2"/>
        <v>91</v>
      </c>
      <c r="O22" s="2" t="s">
        <v>20</v>
      </c>
      <c r="P22" s="2" t="s">
        <v>74</v>
      </c>
    </row>
    <row r="23" spans="1:16">
      <c r="A23" s="19" t="s">
        <v>78</v>
      </c>
      <c r="B23" s="20"/>
      <c r="C23" s="21"/>
      <c r="D23" s="8">
        <f>SUMIFS(D15:D22,B15:B22,"남",C15:C22,"경기")</f>
        <v>2670000</v>
      </c>
      <c r="I23" s="18" t="s">
        <v>23</v>
      </c>
      <c r="J23" s="18"/>
      <c r="K23" s="18"/>
      <c r="L23" s="18"/>
      <c r="M23" s="2" t="str">
        <f>DCOUNTA(I14:M22,1,O21:P22)&amp;"명"</f>
        <v>2명</v>
      </c>
      <c r="O23" s="2"/>
      <c r="P23" s="2"/>
    </row>
    <row r="25" spans="1:16">
      <c r="A25" s="1" t="s">
        <v>5</v>
      </c>
      <c r="B25" s="1" t="s">
        <v>30</v>
      </c>
      <c r="F25" s="22" t="s">
        <v>31</v>
      </c>
      <c r="G25" s="22"/>
    </row>
    <row r="26" spans="1:16">
      <c r="A26" s="2" t="s">
        <v>32</v>
      </c>
      <c r="B26" s="2" t="s">
        <v>33</v>
      </c>
      <c r="C26" s="2" t="s">
        <v>90</v>
      </c>
      <c r="D26" s="10" t="s">
        <v>34</v>
      </c>
      <c r="F26" s="2" t="s">
        <v>35</v>
      </c>
      <c r="G26" s="2" t="s">
        <v>34</v>
      </c>
    </row>
    <row r="27" spans="1:16">
      <c r="A27" s="17" t="s">
        <v>80</v>
      </c>
      <c r="B27" s="2">
        <v>10</v>
      </c>
      <c r="C27" s="6">
        <f>B27*77000</f>
        <v>770000</v>
      </c>
      <c r="D27" s="2" t="str">
        <f>VLOOKUP(C27,$F$27:$G$30,2)</f>
        <v>실버</v>
      </c>
      <c r="F27" s="6">
        <v>300000</v>
      </c>
      <c r="G27" s="2" t="s">
        <v>36</v>
      </c>
    </row>
    <row r="28" spans="1:16">
      <c r="A28" s="17" t="s">
        <v>81</v>
      </c>
      <c r="B28" s="2">
        <v>14</v>
      </c>
      <c r="C28" s="6">
        <f t="shared" ref="C28:C34" si="3">B28*77000</f>
        <v>1078000</v>
      </c>
      <c r="D28" s="2" t="str">
        <f t="shared" ref="D28:D34" si="4">VLOOKUP(C28,$F$27:$G$30,2)</f>
        <v>골드</v>
      </c>
      <c r="F28" s="6">
        <v>500000</v>
      </c>
      <c r="G28" s="2" t="s">
        <v>37</v>
      </c>
    </row>
    <row r="29" spans="1:16">
      <c r="A29" s="17" t="s">
        <v>82</v>
      </c>
      <c r="B29" s="2">
        <v>8</v>
      </c>
      <c r="C29" s="6">
        <f t="shared" si="3"/>
        <v>616000</v>
      </c>
      <c r="D29" s="2" t="str">
        <f t="shared" si="4"/>
        <v>실버</v>
      </c>
      <c r="F29" s="6">
        <v>1000000</v>
      </c>
      <c r="G29" s="2" t="s">
        <v>38</v>
      </c>
    </row>
    <row r="30" spans="1:16">
      <c r="A30" s="17" t="s">
        <v>83</v>
      </c>
      <c r="B30" s="2">
        <v>5</v>
      </c>
      <c r="C30" s="6">
        <f t="shared" si="3"/>
        <v>385000</v>
      </c>
      <c r="D30" s="2" t="str">
        <f t="shared" si="4"/>
        <v>일반</v>
      </c>
      <c r="F30" s="6">
        <v>1500000</v>
      </c>
      <c r="G30" s="2" t="s">
        <v>39</v>
      </c>
    </row>
    <row r="31" spans="1:16">
      <c r="A31" s="17" t="s">
        <v>84</v>
      </c>
      <c r="B31" s="2">
        <v>4</v>
      </c>
      <c r="C31" s="6">
        <f t="shared" si="3"/>
        <v>308000</v>
      </c>
      <c r="D31" s="2" t="str">
        <f t="shared" si="4"/>
        <v>일반</v>
      </c>
    </row>
    <row r="32" spans="1:16">
      <c r="A32" s="17" t="s">
        <v>85</v>
      </c>
      <c r="B32" s="2">
        <v>20</v>
      </c>
      <c r="C32" s="6">
        <f t="shared" si="3"/>
        <v>1540000</v>
      </c>
      <c r="D32" s="2" t="str">
        <f t="shared" si="4"/>
        <v>VIP</v>
      </c>
    </row>
    <row r="33" spans="1:4">
      <c r="A33" s="17" t="s">
        <v>86</v>
      </c>
      <c r="B33" s="2">
        <v>12</v>
      </c>
      <c r="C33" s="6">
        <f t="shared" si="3"/>
        <v>924000</v>
      </c>
      <c r="D33" s="2" t="str">
        <f t="shared" si="4"/>
        <v>실버</v>
      </c>
    </row>
    <row r="34" spans="1:4">
      <c r="A34" s="17" t="s">
        <v>87</v>
      </c>
      <c r="B34" s="2">
        <v>15</v>
      </c>
      <c r="C34" s="6">
        <f t="shared" si="3"/>
        <v>1155000</v>
      </c>
      <c r="D34" s="2" t="str">
        <f t="shared" si="4"/>
        <v>골드</v>
      </c>
    </row>
  </sheetData>
  <mergeCells count="3">
    <mergeCell ref="A23:C23"/>
    <mergeCell ref="I23:L23"/>
    <mergeCell ref="F25:G2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계산작업 유형5</vt:lpstr>
      <vt:lpstr>계산작업 유형5(정답)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2021-03-14T13:02:49Z</dcterms:created>
  <dcterms:modified xsi:type="dcterms:W3CDTF">2021-03-21T11:45:29Z</dcterms:modified>
</cp:coreProperties>
</file>